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<sst xmlns="http://schemas.openxmlformats.org/spreadsheetml/2006/main" count="67" uniqueCount="51">
  <si>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Объект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</si>
  <si>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</si>
  <si>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</si>
  <si>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</si>
  <si>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</si>
  <si>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ОБОСНОВАНИЕ НАЧАЛЬНОЙ (МАКСИМАЛЬНОЙ) ЦЕНЫ КОНТРАКТА</t>
  </si>
  <si>
    <t>КП</t>
  </si>
  <si>
    <t>КАТ</t>
  </si>
  <si>
    <t>РК</t>
  </si>
  <si>
    <t>Реестр контрактов</t>
  </si>
  <si>
    <t>Каталоги</t>
  </si>
  <si>
    <t>Коммерческие предложения</t>
  </si>
  <si>
    <t>Начальная (максимальная) цена контракта установлена в размере, руб.</t>
  </si>
  <si>
    <t>Работник контрактной службы/ контрактный управляющий:</t>
  </si>
  <si>
    <t>подпись / расшифровка подписи</t>
  </si>
  <si>
    <t>Применяемые сокращения:</t>
  </si>
  <si>
    <r>
      <rPr>
        <sz val="10"/>
        <rFont val="Times New Roman"/>
        <family val="1"/>
      </rPr>
      <t>Расчет про</t>
    </r>
    <r>
      <rPr>
        <sz val="11"/>
        <rFont val="Times New Roman"/>
        <family val="1"/>
      </rPr>
      <t>изведен в соответствии с приказом МЭР РФ от 02.10.2013 №567</t>
    </r>
  </si>
  <si>
    <t xml:space="preserve">Расчет НМЦК </t>
  </si>
  <si>
    <t xml:space="preserve">Основные характеристики объекта закупки, единица измерения </t>
  </si>
  <si>
    <t>Итого:</t>
  </si>
  <si>
    <r>
      <t xml:space="preserve">                    Используемый метод:  </t>
    </r>
    <r>
      <rPr>
        <sz val="12"/>
        <rFont val="Times New Roman"/>
        <family val="1"/>
      </rPr>
      <t xml:space="preserve">метод сопоставимых рыночных цен (анализ рынка)     </t>
    </r>
  </si>
  <si>
    <t>Бананы свежие</t>
  </si>
  <si>
    <t>Свекла столовая свежая</t>
  </si>
  <si>
    <t>Морковь столовая свежая</t>
  </si>
  <si>
    <t>кг</t>
  </si>
  <si>
    <r>
      <t xml:space="preserve">по определению поставщика </t>
    </r>
    <r>
      <rPr>
        <sz val="12"/>
        <rFont val="Times New Roman"/>
        <family val="1"/>
      </rPr>
      <t>(фрукты и овощи)</t>
    </r>
  </si>
  <si>
    <t>(экономист)</t>
  </si>
  <si>
    <t>Черлина И.А.</t>
  </si>
  <si>
    <t>"04"февраля 2015 г.</t>
  </si>
  <si>
    <t>В соответствии со статьей 34 Бюджетного кодекса и в целях рационального использования средств областного бюджета, рассчитать начальную (максимальную) цену контракта по минимальному коммерческому предложению.Таким образом, начальная (максимальная) цена контракта-208780руб.00коп.</t>
  </si>
  <si>
    <t>Яблоки свежие</t>
  </si>
  <si>
    <t>Лимоны свежие</t>
  </si>
  <si>
    <t>Свежемороженная ягода : вишня</t>
  </si>
  <si>
    <t>Свежемороженная ягода : смородина</t>
  </si>
  <si>
    <t>Картофель свежий</t>
  </si>
  <si>
    <t xml:space="preserve">Капуста белокочанная </t>
  </si>
  <si>
    <t>Лук репчатый свежий</t>
  </si>
  <si>
    <t>Цветная капуста замороженная</t>
  </si>
  <si>
    <t>КП №658               от 04.02.2015</t>
  </si>
  <si>
    <t>КП №659              от 04.02.2015</t>
  </si>
  <si>
    <t>КП №660               от 04.02.2015</t>
  </si>
  <si>
    <t>ОБОСНОВАНИЕ НАЧАЛЬНОЙ МАКСИМАЛЬНОЙ ЦЕНЫ КОНТРАКТА. РАСЧЕТ НАЧАЛЬНОЙ МАКСИМАЛЬНОЙ ЦЕНЫ КОНТРАКТА.</t>
  </si>
  <si>
    <t>Главный бухгалтер                                                                                                                                                                                                         _______________________ Ботвинко А.А.</t>
  </si>
  <si>
    <t>Расчет НМЦ</t>
  </si>
  <si>
    <t>Примененные сокращения: КП- коммерческое предложение</t>
  </si>
  <si>
    <t>Расчет произведен в соответствии с приказом Министерства экономического развития Российской Федерации от 02.10.2013 №567</t>
  </si>
  <si>
    <t>поставка компьютерной техники и комплектующих</t>
  </si>
  <si>
    <t>Поставщик 1</t>
  </si>
  <si>
    <t>Поставщик 2</t>
  </si>
  <si>
    <t>Поставщик 3</t>
  </si>
  <si>
    <t>бытовая техника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</si>
</sst>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%"/>
  </numFmts>
  <fonts count="51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193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49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2" fontId="0" fillId="0" borderId="24" xfId="0" applyNumberFormat="1" applyBorder="1" applyAlignment="1">
      <alignment/>
    </xf>
    <xf numFmtId="0" fontId="1" fillId="0" borderId="27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 horizontal="justify" vertical="top"/>
    </xf>
    <xf numFmtId="0" fontId="1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vertical="top" wrapText="1"/>
    </xf>
    <xf numFmtId="0" fontId="50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2" fontId="49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193" fontId="1" fillId="0" borderId="28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35" xfId="0" applyFont="1" applyBorder="1" applyAlignment="1">
      <alignment horizontal="justify" vertical="top"/>
    </xf>
    <xf numFmtId="0" fontId="6" fillId="0" borderId="36" xfId="0" applyFont="1" applyBorder="1" applyAlignment="1">
      <alignment horizontal="justify" vertical="top"/>
    </xf>
    <xf numFmtId="0" fontId="0" fillId="0" borderId="35" xfId="0" applyFont="1" applyBorder="1" applyAlignment="1">
      <alignment horizontal="justify" vertical="top"/>
    </xf>
    <xf numFmtId="0" fontId="0" fillId="0" borderId="36" xfId="0" applyFont="1" applyBorder="1" applyAlignment="1">
      <alignment horizontal="justify" vertical="top"/>
    </xf>
    <xf numFmtId="4" fontId="6" fillId="0" borderId="37" xfId="0" applyNumberFormat="1" applyFont="1" applyBorder="1" applyAlignment="1">
      <alignment horizontal="justify" vertical="top"/>
    </xf>
    <xf numFmtId="4" fontId="6" fillId="0" borderId="38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3.421875" style="0" customWidth="1"/>
    <col min="2" max="2" width="16.00390625" style="0" customWidth="1"/>
    <col min="3" max="3" width="15.57421875" style="0" customWidth="1"/>
    <col min="5" max="5" width="19.28125" style="0" customWidth="1"/>
    <col min="6" max="6" width="30.140625" style="0" customWidth="1"/>
    <col min="7" max="7" width="32.28125" style="0" customWidth="1"/>
    <col min="8" max="8" width="13.57421875" style="0" customWidth="1"/>
    <col min="9" max="9" width="19.57421875" style="0" customWidth="1"/>
  </cols>
  <sheetData>
    <row r="1" ht="12.75">
      <c r="D1" t="s">
        <v>41</v>
      </c>
    </row>
    <row r="4" ht="13.5" thickBot="1"/>
    <row r="5" spans="1:9" ht="15.75" thickBot="1">
      <c r="A5" s="52" t="s">
        <v>0</v>
      </c>
      <c r="B5" s="52" t="s">
        <v>4</v>
      </c>
      <c r="C5" s="52" t="s">
        <v>18</v>
      </c>
      <c r="D5" s="52" t="s">
        <v>3</v>
      </c>
      <c r="E5" s="54" t="s">
        <v>1</v>
      </c>
      <c r="F5" s="55"/>
      <c r="G5" s="55"/>
      <c r="H5" s="52" t="s">
        <v>2</v>
      </c>
      <c r="I5" s="52" t="s">
        <v>43</v>
      </c>
    </row>
    <row r="6" spans="1:9" ht="15.75" thickBot="1">
      <c r="A6" s="53"/>
      <c r="B6" s="53"/>
      <c r="C6" s="53"/>
      <c r="D6" s="53"/>
      <c r="E6" s="36" t="s">
        <v>47</v>
      </c>
      <c r="F6" s="36" t="s">
        <v>48</v>
      </c>
      <c r="G6" s="36" t="s">
        <v>49</v>
      </c>
      <c r="H6" s="53"/>
      <c r="I6" s="53"/>
    </row>
    <row r="7" spans="1:9" ht="15.75" thickBot="1">
      <c r="A7" s="44">
        <v>1</v>
      </c>
      <c r="B7" s="44">
        <v>2</v>
      </c>
      <c r="C7" s="45">
        <v>3</v>
      </c>
      <c r="D7" s="45">
        <v>4</v>
      </c>
      <c r="E7" s="46">
        <v>5</v>
      </c>
      <c r="F7" s="46">
        <v>6</v>
      </c>
      <c r="G7" s="46">
        <v>7</v>
      </c>
      <c r="H7" s="47">
        <v>10</v>
      </c>
      <c r="I7" s="46">
        <v>11</v>
      </c>
    </row>
    <row r="8" spans="1:9" ht="94.5">
      <c r="A8" s="37" t="s">
        <v>46</v>
      </c>
      <c r="B8" s="38">
        <v>1</v>
      </c>
      <c r="C8" s="39" t="s">
        <v>50</v>
      </c>
      <c r="D8" s="39">
        <v>3</v>
      </c>
      <c r="E8" s="40">
        <v>75220</v>
      </c>
      <c r="F8" s="40">
        <v>72080</v>
      </c>
      <c r="G8" s="41">
        <v>76730</v>
      </c>
      <c r="H8" s="42">
        <f>(STDEV(E8:G8)/AVERAGE(E8:G8))</f>
        <v>0.03176543593313097</v>
      </c>
      <c r="I8" s="43">
        <f>(E8+F8+G8)/3</f>
        <v>74676.66666666667</v>
      </c>
    </row>
    <row r="11" spans="1:9" ht="12.75">
      <c r="A11" s="50" t="s">
        <v>42</v>
      </c>
      <c r="B11" s="51"/>
      <c r="C11" s="51"/>
      <c r="D11" s="51"/>
      <c r="E11" s="51"/>
      <c r="F11" s="51"/>
      <c r="G11" s="51"/>
      <c r="H11" s="51"/>
      <c r="I11" s="51"/>
    </row>
    <row r="17" spans="1:9" ht="54.75" customHeight="1">
      <c r="A17" s="48" t="s">
        <v>44</v>
      </c>
      <c r="B17" s="49"/>
      <c r="C17" s="49"/>
      <c r="D17" s="49"/>
      <c r="E17" s="49"/>
      <c r="F17" s="49"/>
      <c r="G17" s="49"/>
      <c r="H17" s="49"/>
      <c r="I17" s="49"/>
    </row>
    <row r="18" spans="1:10" ht="25.5" customHeight="1">
      <c r="A18" s="48" t="s">
        <v>45</v>
      </c>
      <c r="B18" s="49"/>
      <c r="C18" s="49"/>
      <c r="D18" s="49"/>
      <c r="E18" s="49"/>
      <c r="F18" s="49"/>
      <c r="G18" s="49"/>
      <c r="H18" s="49"/>
      <c r="I18" s="49"/>
      <c r="J18" s="49"/>
    </row>
  </sheetData>
  <sheetProtection/>
  <mergeCells count="10">
    <mergeCell ref="A17:I17"/>
    <mergeCell ref="A18:J18"/>
    <mergeCell ref="A11:I11"/>
    <mergeCell ref="I5:I6"/>
    <mergeCell ref="A5:A6"/>
    <mergeCell ref="B5:B6"/>
    <mergeCell ref="C5:C6"/>
    <mergeCell ref="D5:D6"/>
    <mergeCell ref="E5:G5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P1">
      <selection activeCell="O9" sqref="O9:AQ13"/>
    </sheetView>
  </sheetViews>
  <sheetFormatPr defaultColWidth="9.140625" defaultRowHeight="12.75"/>
  <cols>
    <col min="1" max="1" width="17.7109375" style="0" customWidth="1"/>
    <col min="2" max="2" width="8.140625" style="0" customWidth="1"/>
    <col min="3" max="3" width="26.140625" style="0" customWidth="1"/>
    <col min="4" max="4" width="13.140625" style="0" customWidth="1"/>
    <col min="5" max="7" width="11.7109375" style="0" customWidth="1"/>
    <col min="8" max="8" width="15.8515625" style="0" customWidth="1"/>
    <col min="9" max="9" width="17.00390625" style="0" customWidth="1"/>
  </cols>
  <sheetData>
    <row r="1" ht="9" customHeight="1"/>
    <row r="3" spans="1:9" ht="16.5" customHeight="1">
      <c r="A3" s="1"/>
      <c r="B3" s="1"/>
      <c r="C3" s="65" t="s">
        <v>5</v>
      </c>
      <c r="D3" s="65"/>
      <c r="E3" s="65"/>
      <c r="F3" s="65"/>
      <c r="G3" s="65"/>
      <c r="H3" s="1"/>
      <c r="I3" s="1"/>
    </row>
    <row r="4" spans="1:9" ht="33" customHeight="1">
      <c r="A4" s="1"/>
      <c r="B4" s="1"/>
      <c r="C4" s="65" t="s">
        <v>25</v>
      </c>
      <c r="D4" s="65"/>
      <c r="E4" s="65"/>
      <c r="F4" s="65"/>
      <c r="G4" s="65"/>
      <c r="H4" s="1"/>
      <c r="I4" s="1"/>
    </row>
    <row r="5" spans="3:7" ht="12.75">
      <c r="C5" s="13"/>
      <c r="D5" s="13"/>
      <c r="E5" s="13"/>
      <c r="F5" s="13"/>
      <c r="G5" s="13"/>
    </row>
    <row r="6" spans="3:7" ht="15.75">
      <c r="C6" s="58" t="s">
        <v>20</v>
      </c>
      <c r="D6" s="58"/>
      <c r="E6" s="58"/>
      <c r="F6" s="58"/>
      <c r="G6" s="58"/>
    </row>
    <row r="9" ht="13.5" thickBot="1"/>
    <row r="10" spans="1:9" ht="27" customHeight="1" thickBot="1">
      <c r="A10" s="52" t="s">
        <v>0</v>
      </c>
      <c r="B10" s="52" t="s">
        <v>4</v>
      </c>
      <c r="C10" s="52" t="s">
        <v>18</v>
      </c>
      <c r="D10" s="52" t="s">
        <v>3</v>
      </c>
      <c r="E10" s="54" t="s">
        <v>1</v>
      </c>
      <c r="F10" s="55"/>
      <c r="G10" s="55"/>
      <c r="H10" s="52" t="s">
        <v>2</v>
      </c>
      <c r="I10" s="52" t="s">
        <v>17</v>
      </c>
    </row>
    <row r="11" spans="1:9" ht="45">
      <c r="A11" s="53"/>
      <c r="B11" s="53"/>
      <c r="C11" s="53"/>
      <c r="D11" s="53"/>
      <c r="E11" s="16" t="s">
        <v>38</v>
      </c>
      <c r="F11" s="16" t="s">
        <v>39</v>
      </c>
      <c r="G11" s="16" t="s">
        <v>40</v>
      </c>
      <c r="H11" s="53"/>
      <c r="I11" s="53"/>
    </row>
    <row r="12" spans="1:9" ht="15.75" thickBot="1">
      <c r="A12" s="17">
        <v>1</v>
      </c>
      <c r="B12" s="18">
        <v>2</v>
      </c>
      <c r="C12" s="19">
        <v>3</v>
      </c>
      <c r="D12" s="19">
        <v>4</v>
      </c>
      <c r="E12" s="20">
        <v>5</v>
      </c>
      <c r="F12" s="20">
        <v>6</v>
      </c>
      <c r="G12" s="20">
        <v>7</v>
      </c>
      <c r="H12" s="21">
        <v>10</v>
      </c>
      <c r="I12" s="21">
        <v>11</v>
      </c>
    </row>
    <row r="13" spans="1:9" ht="39" customHeight="1">
      <c r="A13" s="22" t="s">
        <v>21</v>
      </c>
      <c r="B13" s="33">
        <v>200</v>
      </c>
      <c r="C13" s="14" t="s">
        <v>24</v>
      </c>
      <c r="D13" s="8">
        <v>3</v>
      </c>
      <c r="E13" s="9">
        <v>143.75</v>
      </c>
      <c r="F13" s="9">
        <v>101</v>
      </c>
      <c r="G13" s="9">
        <v>98</v>
      </c>
      <c r="H13" s="10">
        <f aca="true" t="shared" si="0" ref="H13:H23">STDEV(E13:G13)/AVERAGE(E13:G13)</f>
        <v>0.2239977830763319</v>
      </c>
      <c r="I13" s="23">
        <f aca="true" t="shared" si="1" ref="I13:I23">AVERAGE(E13:G13)*B13</f>
        <v>22850</v>
      </c>
    </row>
    <row r="14" spans="1:9" ht="40.5" customHeight="1">
      <c r="A14" s="32" t="s">
        <v>30</v>
      </c>
      <c r="B14" s="34">
        <v>500</v>
      </c>
      <c r="C14" s="15" t="s">
        <v>24</v>
      </c>
      <c r="D14" s="8">
        <v>3</v>
      </c>
      <c r="E14" s="11">
        <v>91.25</v>
      </c>
      <c r="F14" s="11">
        <v>77</v>
      </c>
      <c r="G14" s="11">
        <v>90</v>
      </c>
      <c r="H14" s="12">
        <f t="shared" si="0"/>
        <v>0.09166916244848092</v>
      </c>
      <c r="I14" s="24">
        <f t="shared" si="1"/>
        <v>43041.666666666664</v>
      </c>
    </row>
    <row r="15" spans="1:9" ht="28.5" customHeight="1">
      <c r="A15" s="32" t="s">
        <v>31</v>
      </c>
      <c r="B15" s="34">
        <v>10</v>
      </c>
      <c r="C15" s="15" t="s">
        <v>24</v>
      </c>
      <c r="D15" s="8">
        <v>3</v>
      </c>
      <c r="E15" s="11">
        <v>150</v>
      </c>
      <c r="F15" s="11">
        <v>177</v>
      </c>
      <c r="G15" s="11">
        <v>150</v>
      </c>
      <c r="H15" s="12">
        <f t="shared" si="0"/>
        <v>0.09804061174918173</v>
      </c>
      <c r="I15" s="24">
        <f t="shared" si="1"/>
        <v>1590</v>
      </c>
    </row>
    <row r="16" spans="1:9" ht="59.25" customHeight="1">
      <c r="A16" s="32" t="s">
        <v>32</v>
      </c>
      <c r="B16" s="34">
        <v>10</v>
      </c>
      <c r="C16" s="15" t="s">
        <v>24</v>
      </c>
      <c r="D16" s="8">
        <v>3</v>
      </c>
      <c r="E16" s="11">
        <v>284.38</v>
      </c>
      <c r="F16" s="11">
        <v>247</v>
      </c>
      <c r="G16" s="11">
        <v>380</v>
      </c>
      <c r="H16" s="12">
        <f t="shared" si="0"/>
        <v>0.22578616901251752</v>
      </c>
      <c r="I16" s="24">
        <f t="shared" si="1"/>
        <v>3037.9333333333334</v>
      </c>
    </row>
    <row r="17" spans="1:9" ht="44.25" customHeight="1">
      <c r="A17" s="32" t="s">
        <v>33</v>
      </c>
      <c r="B17" s="34">
        <v>10</v>
      </c>
      <c r="C17" s="15" t="s">
        <v>24</v>
      </c>
      <c r="D17" s="8">
        <v>3</v>
      </c>
      <c r="E17" s="11">
        <v>204</v>
      </c>
      <c r="F17" s="11">
        <v>239</v>
      </c>
      <c r="G17" s="11">
        <v>380</v>
      </c>
      <c r="H17" s="12">
        <f t="shared" si="0"/>
        <v>0.3396171560823961</v>
      </c>
      <c r="I17" s="24">
        <f t="shared" si="1"/>
        <v>2743.333333333333</v>
      </c>
    </row>
    <row r="18" spans="1:9" ht="36" customHeight="1">
      <c r="A18" s="32" t="s">
        <v>34</v>
      </c>
      <c r="B18" s="34">
        <v>600</v>
      </c>
      <c r="C18" s="15" t="s">
        <v>24</v>
      </c>
      <c r="D18" s="8">
        <v>3</v>
      </c>
      <c r="E18" s="11">
        <v>62</v>
      </c>
      <c r="F18" s="11">
        <v>58</v>
      </c>
      <c r="G18" s="11">
        <v>45</v>
      </c>
      <c r="H18" s="12">
        <f t="shared" si="0"/>
        <v>0.16160353486028342</v>
      </c>
      <c r="I18" s="24">
        <f t="shared" si="1"/>
        <v>33000</v>
      </c>
    </row>
    <row r="19" spans="1:9" s="5" customFormat="1" ht="44.25" customHeight="1">
      <c r="A19" s="32" t="s">
        <v>35</v>
      </c>
      <c r="B19" s="34">
        <v>300</v>
      </c>
      <c r="C19" s="15" t="s">
        <v>24</v>
      </c>
      <c r="D19" s="8">
        <v>3</v>
      </c>
      <c r="E19" s="11">
        <v>48.75</v>
      </c>
      <c r="F19" s="11">
        <v>33</v>
      </c>
      <c r="G19" s="11">
        <v>50</v>
      </c>
      <c r="H19" s="12">
        <f t="shared" si="0"/>
        <v>0.21574376785335755</v>
      </c>
      <c r="I19" s="24">
        <f t="shared" si="1"/>
        <v>13175</v>
      </c>
    </row>
    <row r="20" spans="1:9" ht="48" customHeight="1">
      <c r="A20" s="32" t="s">
        <v>22</v>
      </c>
      <c r="B20" s="34">
        <v>45</v>
      </c>
      <c r="C20" s="15" t="s">
        <v>24</v>
      </c>
      <c r="D20" s="8">
        <v>3</v>
      </c>
      <c r="E20" s="11">
        <v>31.25</v>
      </c>
      <c r="F20" s="11">
        <v>48</v>
      </c>
      <c r="G20" s="11">
        <v>40</v>
      </c>
      <c r="H20" s="12">
        <f t="shared" si="0"/>
        <v>0.21076221484422691</v>
      </c>
      <c r="I20" s="24">
        <f t="shared" si="1"/>
        <v>1788.75</v>
      </c>
    </row>
    <row r="21" spans="1:9" ht="39.75" customHeight="1">
      <c r="A21" s="32" t="s">
        <v>23</v>
      </c>
      <c r="B21" s="34">
        <v>150</v>
      </c>
      <c r="C21" s="15" t="s">
        <v>24</v>
      </c>
      <c r="D21" s="8">
        <v>3</v>
      </c>
      <c r="E21" s="11">
        <v>42.5</v>
      </c>
      <c r="F21" s="11">
        <v>54</v>
      </c>
      <c r="G21" s="11">
        <v>45</v>
      </c>
      <c r="H21" s="12">
        <f t="shared" si="0"/>
        <v>0.12823496333303247</v>
      </c>
      <c r="I21" s="24">
        <f t="shared" si="1"/>
        <v>7075</v>
      </c>
    </row>
    <row r="22" spans="1:9" ht="34.5" customHeight="1">
      <c r="A22" s="32" t="s">
        <v>36</v>
      </c>
      <c r="B22" s="34">
        <v>60</v>
      </c>
      <c r="C22" s="15" t="s">
        <v>24</v>
      </c>
      <c r="D22" s="8">
        <v>3</v>
      </c>
      <c r="E22" s="11">
        <v>48.75</v>
      </c>
      <c r="F22" s="11">
        <v>40</v>
      </c>
      <c r="G22" s="11">
        <v>45</v>
      </c>
      <c r="H22" s="12">
        <f t="shared" si="0"/>
        <v>0.09846405376497885</v>
      </c>
      <c r="I22" s="24">
        <f t="shared" si="1"/>
        <v>2675</v>
      </c>
    </row>
    <row r="23" spans="1:9" ht="36" customHeight="1">
      <c r="A23" s="32" t="s">
        <v>37</v>
      </c>
      <c r="B23" s="34">
        <v>15</v>
      </c>
      <c r="C23" s="15" t="s">
        <v>24</v>
      </c>
      <c r="D23" s="8">
        <v>3</v>
      </c>
      <c r="E23" s="11">
        <v>226.38</v>
      </c>
      <c r="F23" s="11"/>
      <c r="G23" s="11">
        <v>180</v>
      </c>
      <c r="H23" s="12">
        <f t="shared" si="0"/>
        <v>0.16140367395753807</v>
      </c>
      <c r="I23" s="24">
        <f t="shared" si="1"/>
        <v>3047.85</v>
      </c>
    </row>
    <row r="24" spans="1:9" ht="16.5" thickBot="1">
      <c r="A24" s="30"/>
      <c r="B24" s="28"/>
      <c r="C24" s="29"/>
      <c r="D24" s="27" t="s">
        <v>19</v>
      </c>
      <c r="E24" s="31"/>
      <c r="F24" s="31"/>
      <c r="G24" s="31"/>
      <c r="H24" s="25"/>
      <c r="I24" s="26">
        <f>SUM(I13:I23)</f>
        <v>134024.53333333333</v>
      </c>
    </row>
    <row r="25" ht="13.5" thickBot="1"/>
    <row r="26" spans="1:9" ht="20.25" thickBot="1" thickTop="1">
      <c r="A26" s="35"/>
      <c r="B26" s="35"/>
      <c r="C26" s="59" t="s">
        <v>12</v>
      </c>
      <c r="D26" s="60"/>
      <c r="E26" s="60"/>
      <c r="F26" s="60"/>
      <c r="G26" s="60"/>
      <c r="H26" s="63"/>
      <c r="I26" s="64"/>
    </row>
    <row r="27" spans="1:7" ht="49.5" customHeight="1" thickTop="1">
      <c r="A27" s="35"/>
      <c r="B27" s="35"/>
      <c r="C27" s="61" t="s">
        <v>29</v>
      </c>
      <c r="D27" s="62"/>
      <c r="E27" s="62"/>
      <c r="F27" s="62"/>
      <c r="G27" s="62"/>
    </row>
    <row r="28" spans="1:9" ht="15">
      <c r="A28" s="6" t="s">
        <v>16</v>
      </c>
      <c r="B28" s="5"/>
      <c r="C28" s="5"/>
      <c r="D28" s="5"/>
      <c r="E28" s="5"/>
      <c r="F28" s="5"/>
      <c r="G28" s="5"/>
      <c r="H28" s="5"/>
      <c r="I28" s="5"/>
    </row>
    <row r="29" spans="1:4" ht="12.75">
      <c r="A29" s="4" t="s">
        <v>15</v>
      </c>
      <c r="C29" t="s">
        <v>6</v>
      </c>
      <c r="D29" t="s">
        <v>11</v>
      </c>
    </row>
    <row r="30" spans="3:4" ht="12.75">
      <c r="C30" t="s">
        <v>7</v>
      </c>
      <c r="D30" t="s">
        <v>10</v>
      </c>
    </row>
    <row r="31" spans="3:4" ht="12.75">
      <c r="C31" t="s">
        <v>8</v>
      </c>
      <c r="D31" t="s">
        <v>9</v>
      </c>
    </row>
    <row r="33" spans="1:9" ht="12.75">
      <c r="A33" s="2" t="s">
        <v>13</v>
      </c>
      <c r="B33" s="3"/>
      <c r="C33" s="3"/>
      <c r="I33" s="7"/>
    </row>
    <row r="34" spans="1:3" ht="12.75">
      <c r="A34" s="56"/>
      <c r="B34" s="56"/>
      <c r="C34" s="56"/>
    </row>
    <row r="35" spans="1:3" ht="12.75">
      <c r="A35" s="57" t="s">
        <v>26</v>
      </c>
      <c r="B35" s="56"/>
      <c r="C35" s="56"/>
    </row>
    <row r="36" spans="1:3" ht="12.75">
      <c r="A36" s="3"/>
      <c r="B36" s="56" t="s">
        <v>27</v>
      </c>
      <c r="C36" s="56"/>
    </row>
    <row r="37" spans="1:3" ht="12.75">
      <c r="A37" s="57" t="s">
        <v>14</v>
      </c>
      <c r="B37" s="56"/>
      <c r="C37" s="56"/>
    </row>
    <row r="38" spans="1:3" ht="12.75">
      <c r="A38" s="57" t="s">
        <v>28</v>
      </c>
      <c r="B38" s="56"/>
      <c r="C38" s="56"/>
    </row>
  </sheetData>
  <sheetProtection/>
  <mergeCells count="18">
    <mergeCell ref="H26:I26"/>
    <mergeCell ref="C3:G3"/>
    <mergeCell ref="C4:G4"/>
    <mergeCell ref="I10:I11"/>
    <mergeCell ref="H10:H11"/>
    <mergeCell ref="D10:D11"/>
    <mergeCell ref="C10:C11"/>
    <mergeCell ref="E10:G10"/>
    <mergeCell ref="A34:C34"/>
    <mergeCell ref="A35:C35"/>
    <mergeCell ref="B36:C36"/>
    <mergeCell ref="A37:C37"/>
    <mergeCell ref="A38:C38"/>
    <mergeCell ref="C6:G6"/>
    <mergeCell ref="B10:B11"/>
    <mergeCell ref="A10:A11"/>
    <mergeCell ref="C26:G26"/>
    <mergeCell ref="C27:G27"/>
  </mergeCells>
  <printOptions/>
  <pageMargins left="0.41" right="0.31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Karaptan</cp:lastModifiedBy>
  <cp:lastPrinted>2017-06-02T07:36:04Z</cp:lastPrinted>
  <dcterms:created xsi:type="dcterms:W3CDTF">1996-10-08T23:32:33Z</dcterms:created>
  <dcterms:modified xsi:type="dcterms:W3CDTF">2017-07-10T07:17:57Z</dcterms:modified>
  <cp:category/>
  <cp:version/>
  <cp:contentType/>
  <cp:contentStatus/>
</cp:coreProperties>
</file>